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2A43D3C-D22A-4CC6-8987-8A1AAE1D94AC}" xr6:coauthVersionLast="45" xr6:coauthVersionMax="45" xr10:uidLastSave="{00000000-0000-0000-0000-000000000000}"/>
  <bookViews>
    <workbookView xWindow="-120" yWindow="-120" windowWidth="19440" windowHeight="11640" activeTab="1" xr2:uid="{00000000-000D-0000-FFFF-FFFF00000000}"/>
  </bookViews>
  <sheets>
    <sheet name="UMC Theatres Annual Revenue " sheetId="1" r:id="rId1"/>
    <sheet name="Comparison Sheet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" l="1"/>
  <c r="B4" i="2"/>
  <c r="B5" i="2"/>
  <c r="B6" i="2"/>
  <c r="B7" i="2"/>
  <c r="B3" i="2"/>
  <c r="C9" i="1"/>
  <c r="F9" i="1"/>
  <c r="B9" i="1"/>
  <c r="F5" i="1"/>
  <c r="F6" i="1"/>
  <c r="F7" i="1"/>
  <c r="F8" i="1"/>
  <c r="F4" i="1"/>
  <c r="E5" i="1"/>
  <c r="E6" i="1"/>
  <c r="G6" i="1" s="1"/>
  <c r="E7" i="1"/>
  <c r="G7" i="1" s="1"/>
  <c r="E8" i="1"/>
  <c r="E4" i="1"/>
  <c r="E9" i="1" s="1"/>
  <c r="D5" i="1"/>
  <c r="G5" i="1" s="1"/>
  <c r="D6" i="1"/>
  <c r="D7" i="1"/>
  <c r="D8" i="1"/>
  <c r="G8" i="1" s="1"/>
  <c r="D4" i="1"/>
  <c r="D9" i="1" s="1"/>
  <c r="G4" i="1" l="1"/>
  <c r="G9" i="1" s="1"/>
</calcChain>
</file>

<file path=xl/sharedStrings.xml><?xml version="1.0" encoding="utf-8"?>
<sst xmlns="http://schemas.openxmlformats.org/spreadsheetml/2006/main" count="25" uniqueCount="20">
  <si>
    <t>UMC Theaters - Weekly Revenue Projections</t>
  </si>
  <si>
    <t>Theaters</t>
  </si>
  <si>
    <t>Concession Revenues</t>
  </si>
  <si>
    <t>Cocoplace</t>
  </si>
  <si>
    <t>Sunset Walk</t>
  </si>
  <si>
    <t>Movies at the Riverside</t>
  </si>
  <si>
    <t>FairWay</t>
  </si>
  <si>
    <t>Gables Town and Country</t>
  </si>
  <si>
    <t>Totals</t>
  </si>
  <si>
    <t>Price of Evening Ticket</t>
  </si>
  <si>
    <t>Price of Afternoon Ticket</t>
  </si>
  <si>
    <t>Concession Revenue per Ticket</t>
  </si>
  <si>
    <t>Evening Tickets Sold</t>
  </si>
  <si>
    <t>Afternoon Tickets Sold</t>
  </si>
  <si>
    <t>Total Revenue</t>
  </si>
  <si>
    <t>Assumption Area</t>
  </si>
  <si>
    <t>Afternoon Ticket Revenues</t>
  </si>
  <si>
    <t>EveningTicket Revenues</t>
  </si>
  <si>
    <t>UMC Theatres Total Annual Revenue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</si>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</sst>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6" xfId="0" applyFont="1" applyFill="1" applyBorder="1" applyAlignment="1">
      <alignment horizontal="center" wrapText="1"/>
    </xf>
    <xf numFmtId="0" fontId="0" fillId="3" borderId="7" xfId="0" applyFill="1" applyBorder="1"/>
    <xf numFmtId="0" fontId="0" fillId="3" borderId="4" xfId="0" applyFill="1" applyBorder="1"/>
    <xf numFmtId="4" fontId="0" fillId="0" borderId="0" xfId="0" applyNumberFormat="1"/>
    <xf numFmtId="4" fontId="3" fillId="0" borderId="0" xfId="0" applyNumberFormat="1" applyFont="1"/>
    <xf numFmtId="44" fontId="0" fillId="3" borderId="8" xfId="0" applyNumberFormat="1" applyFill="1" applyBorder="1"/>
    <xf numFmtId="44" fontId="0" fillId="3" borderId="5" xfId="0" applyNumberFormat="1" applyFill="1" applyBorder="1"/>
    <xf numFmtId="44" fontId="1" fillId="2" borderId="6" xfId="0" applyNumberFormat="1" applyFont="1" applyFill="1" applyBorder="1" applyAlignment="1">
      <alignment horizontal="center" wrapText="1"/>
    </xf>
    <xf numFmtId="44" fontId="0" fillId="0" borderId="0" xfId="0" applyNumberFormat="1"/>
    <xf numFmtId="0" fontId="4" fillId="4" borderId="0" xfId="0" applyFont="1" applyFill="1"/>
    <xf numFmtId="44" fontId="1" fillId="4" borderId="0" xfId="0" applyNumberFormat="1" applyFont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>
                <a:effectLst/>
              </a:rPr>
              <a:t>UMC Theatre Revenue Comparison Chart</a:t>
            </a:r>
            <a:endParaRPr lang="en-US"/>
          </a:p>
        </c:rich>
      </c:tx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'Comparison Sheet'!$A$3:$A$7</c:f>
              <c:strCache>
                <c:ptCount val="5"/>
                <c:pt idx="0">
                  <c:v>Cocoplace</c:v>
                </c:pt>
                <c:pt idx="1">
                  <c:v>Sunset Walk</c:v>
                </c:pt>
                <c:pt idx="2">
                  <c:v>Movies at the Riverside</c:v>
                </c:pt>
                <c:pt idx="3">
                  <c:v>FairWay</c:v>
                </c:pt>
                <c:pt idx="4">
                  <c:v>Gables Town and Country</c:v>
                </c:pt>
              </c:strCache>
            </c:strRef>
          </c:cat>
          <c:val>
            <c:numRef>
              <c:f>'Comparison Sheet'!$B$3:$B$7</c:f>
              <c:numCache>
                <c:formatCode>_("$"* #,##0.00_);_("$"* \(#,##0.00\);_("$"* "-"??_);_(@_)</c:formatCode>
                <c:ptCount val="5"/>
                <c:pt idx="0">
                  <c:v>71756.25</c:v>
                </c:pt>
                <c:pt idx="1">
                  <c:v>104587.5</c:v>
                </c:pt>
                <c:pt idx="2">
                  <c:v>58875</c:v>
                </c:pt>
                <c:pt idx="3">
                  <c:v>146146</c:v>
                </c:pt>
                <c:pt idx="4">
                  <c:v>172042.5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C-4010-96E0-D9E9BD2DCAC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77936592"/>
        <c:axId val="343214272"/>
      </c:barChart>
      <c:catAx>
        <c:axId val="277936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214272"/>
        <c:crosses val="autoZero"/>
        <c:auto val="1"/>
        <c:lblAlgn val="ctr"/>
        <c:lblOffset val="100"/>
        <c:noMultiLvlLbl val="0"/>
      </c:catAx>
      <c:valAx>
        <c:axId val="3432142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93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UMC Theatre Revenue Comparison Chart</a:t>
            </a:r>
          </a:p>
        </c:rich>
      </c:tx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BCE-43B9-95B9-2383455449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4BCE-43B9-95B9-2383455449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BCE-43B9-95B9-2383455449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4BCE-43B9-95B9-2383455449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BCE-43B9-95B9-23834554498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BCE-43B9-95B9-23834554498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4BCE-43B9-95B9-23834554498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BCE-43B9-95B9-23834554498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4BCE-43B9-95B9-23834554498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BCE-43B9-95B9-2383455449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'Comparison Sheet'!$A$3:$A$7</c:f>
              <c:strCache>
                <c:ptCount val="5"/>
                <c:pt idx="0">
                  <c:v>Cocoplace</c:v>
                </c:pt>
                <c:pt idx="1">
                  <c:v>Sunset Walk</c:v>
                </c:pt>
                <c:pt idx="2">
                  <c:v>Movies at the Riverside</c:v>
                </c:pt>
                <c:pt idx="3">
                  <c:v>FairWay</c:v>
                </c:pt>
                <c:pt idx="4">
                  <c:v>Gables Town and Country</c:v>
                </c:pt>
              </c:strCache>
            </c:strRef>
          </c:cat>
          <c:val>
            <c:numRef>
              <c:f>'Comparison Sheet'!$B$3:$B$7</c:f>
              <c:numCache>
                <c:formatCode>_("$"* #,##0.00_);_("$"* \(#,##0.00\);_("$"* "-"??_);_(@_)</c:formatCode>
                <c:ptCount val="5"/>
                <c:pt idx="0">
                  <c:v>71756.25</c:v>
                </c:pt>
                <c:pt idx="1">
                  <c:v>104587.5</c:v>
                </c:pt>
                <c:pt idx="2">
                  <c:v>58875</c:v>
                </c:pt>
                <c:pt idx="3">
                  <c:v>146146</c:v>
                </c:pt>
                <c:pt idx="4">
                  <c:v>172042.5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E-43B9-95B9-23834554498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123824</xdr:rowOff>
    </xdr:from>
    <xdr:to>
      <xdr:col>6</xdr:col>
      <xdr:colOff>114299</xdr:colOff>
      <xdr:row>29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D76A5F-6689-4C56-A768-DD2306580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133349</xdr:colOff>
      <xdr:row>8</xdr:row>
      <xdr:rowOff>133349</xdr:rowOff>
    </xdr:from>
    <xdr:to>
      <xdr:col>14</xdr:col>
      <xdr:colOff>47624</xdr:colOff>
      <xdr:row>29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E993FE-2000-48B7-BA32-DE20079FF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zoomScale="115" workbookViewId="0">
      <selection activeCell="A4" sqref="A4:A8"/>
    </sheetView>
  </sheetViews>
  <sheetFormatPr defaultRowHeight="12.75" x14ac:dyDescent="0.2"/>
  <cols>
    <col min="1" max="1" width="28.42578125" customWidth="1"/>
    <col min="2" max="2" width="10.7109375" customWidth="1"/>
    <col min="3" max="3" width="11.28515625" bestFit="1" customWidth="1"/>
    <col min="4" max="4" width="13.85546875" bestFit="1" customWidth="1"/>
    <col min="5" max="5" width="16" bestFit="1" customWidth="1"/>
    <col min="6" max="6" width="12.5703125" customWidth="1"/>
    <col min="7" max="7" width="13.85546875" customWidth="1"/>
  </cols>
  <sheetData>
    <row r="1" spans="1:7" x14ac:dyDescent="0.2">
      <c r="A1" s="12" t="s">
        <v>0</v>
      </c>
      <c r="B1" s="13"/>
      <c r="C1" s="13"/>
      <c r="D1" s="13"/>
      <c r="E1" s="13"/>
      <c r="F1" s="13"/>
      <c r="G1" s="14"/>
    </row>
    <row r="2" spans="1:7" x14ac:dyDescent="0.2">
      <c r="A2" s="15"/>
      <c r="B2" s="16"/>
      <c r="C2" s="16"/>
      <c r="D2" s="16"/>
      <c r="E2" s="16"/>
      <c r="F2" s="16"/>
      <c r="G2" s="17"/>
    </row>
    <row r="3" spans="1:7" ht="26.25" customHeight="1" x14ac:dyDescent="0.2">
      <c r="A3" s="1" t="s">
        <v>1</v>
      </c>
      <c r="B3" s="1" t="s">
        <v>12</v>
      </c>
      <c r="C3" s="1" t="s">
        <v>13</v>
      </c>
      <c r="D3" s="1" t="s">
        <v>17</v>
      </c>
      <c r="E3" s="1" t="s">
        <v>16</v>
      </c>
      <c r="F3" s="1" t="s">
        <v>2</v>
      </c>
      <c r="G3" s="1" t="s">
        <v>14</v>
      </c>
    </row>
    <row r="4" spans="1:7" x14ac:dyDescent="0.2">
      <c r="A4" t="s">
        <v>3</v>
      </c>
      <c r="B4">
        <v>4800</v>
      </c>
      <c r="C4">
        <v>1575</v>
      </c>
      <c r="D4">
        <f>$B$12*B4</f>
        <v>40800</v>
      </c>
      <c r="E4" s="4">
        <f>$B$13*C4</f>
        <v>10237.5</v>
      </c>
      <c r="F4" s="5">
        <f>(B4+C4)*$B$14</f>
        <v>20718.75</v>
      </c>
      <c r="G4" s="9">
        <f>D4+E4+F4</f>
        <v>71756.25</v>
      </c>
    </row>
    <row r="5" spans="1:7" x14ac:dyDescent="0.2">
      <c r="A5" t="s">
        <v>4</v>
      </c>
      <c r="B5">
        <v>7200</v>
      </c>
      <c r="C5">
        <v>2050</v>
      </c>
      <c r="D5">
        <f t="shared" ref="D5:D8" si="0">$B$12*B5</f>
        <v>61200</v>
      </c>
      <c r="E5" s="4">
        <f t="shared" ref="E5:E8" si="1">$B$13*C5</f>
        <v>13325</v>
      </c>
      <c r="F5" s="5">
        <f>(B5+C5)*$B$14</f>
        <v>30062.5</v>
      </c>
      <c r="G5" s="9">
        <f t="shared" ref="G5:G8" si="2">D5+E5+F5</f>
        <v>104587.5</v>
      </c>
    </row>
    <row r="6" spans="1:7" x14ac:dyDescent="0.2">
      <c r="A6" t="s">
        <v>5</v>
      </c>
      <c r="B6">
        <v>3600</v>
      </c>
      <c r="C6">
        <v>1700</v>
      </c>
      <c r="D6">
        <f t="shared" si="0"/>
        <v>30600</v>
      </c>
      <c r="E6" s="4">
        <f t="shared" si="1"/>
        <v>11050</v>
      </c>
      <c r="F6" s="5">
        <f t="shared" ref="F6:F8" si="3">(B6+C6)*$B$14</f>
        <v>17225</v>
      </c>
      <c r="G6" s="9">
        <f t="shared" si="2"/>
        <v>58875</v>
      </c>
    </row>
    <row r="7" spans="1:7" x14ac:dyDescent="0.2">
      <c r="A7" t="s">
        <v>6</v>
      </c>
      <c r="B7">
        <v>10400</v>
      </c>
      <c r="C7">
        <v>2456</v>
      </c>
      <c r="D7">
        <f t="shared" si="0"/>
        <v>88400</v>
      </c>
      <c r="E7" s="4">
        <f t="shared" si="1"/>
        <v>15964</v>
      </c>
      <c r="F7" s="5">
        <f t="shared" si="3"/>
        <v>41782</v>
      </c>
      <c r="G7" s="9">
        <f t="shared" si="2"/>
        <v>146146</v>
      </c>
    </row>
    <row r="8" spans="1:7" x14ac:dyDescent="0.2">
      <c r="A8" t="s">
        <v>7</v>
      </c>
      <c r="B8">
        <v>12360</v>
      </c>
      <c r="C8">
        <v>2750</v>
      </c>
      <c r="D8">
        <f t="shared" si="0"/>
        <v>105060</v>
      </c>
      <c r="E8" s="4">
        <f t="shared" si="1"/>
        <v>17875</v>
      </c>
      <c r="F8" s="5">
        <f t="shared" si="3"/>
        <v>49107.5</v>
      </c>
      <c r="G8" s="9">
        <f t="shared" si="2"/>
        <v>172042.5</v>
      </c>
    </row>
    <row r="9" spans="1:7" x14ac:dyDescent="0.2">
      <c r="A9" s="1" t="s">
        <v>8</v>
      </c>
      <c r="B9" s="1">
        <f>SUM(B4:B8)</f>
        <v>38360</v>
      </c>
      <c r="C9" s="1">
        <f t="shared" ref="C9:G9" si="4">SUM(C4:C8)</f>
        <v>10531</v>
      </c>
      <c r="D9" s="8">
        <f t="shared" si="4"/>
        <v>326060</v>
      </c>
      <c r="E9" s="8">
        <f t="shared" si="4"/>
        <v>68451.5</v>
      </c>
      <c r="F9" s="8">
        <f t="shared" si="4"/>
        <v>158895.75</v>
      </c>
      <c r="G9" s="8">
        <f t="shared" si="4"/>
        <v>553407.25</v>
      </c>
    </row>
    <row r="10" spans="1:7" ht="13.5" thickBot="1" x14ac:dyDescent="0.25"/>
    <row r="11" spans="1:7" x14ac:dyDescent="0.2">
      <c r="A11" s="18" t="s">
        <v>15</v>
      </c>
      <c r="B11" s="19"/>
    </row>
    <row r="12" spans="1:7" x14ac:dyDescent="0.2">
      <c r="A12" s="2" t="s">
        <v>9</v>
      </c>
      <c r="B12" s="6">
        <v>8.5</v>
      </c>
    </row>
    <row r="13" spans="1:7" x14ac:dyDescent="0.2">
      <c r="A13" s="2" t="s">
        <v>10</v>
      </c>
      <c r="B13" s="6">
        <v>6.5</v>
      </c>
    </row>
    <row r="14" spans="1:7" ht="13.5" thickBot="1" x14ac:dyDescent="0.25">
      <c r="A14" s="3" t="s">
        <v>11</v>
      </c>
      <c r="B14" s="7">
        <v>3.25</v>
      </c>
    </row>
  </sheetData>
  <mergeCells count="2">
    <mergeCell ref="A1:G2"/>
    <mergeCell ref="A11:B1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tabSelected="1" topLeftCell="A2" workbookViewId="0">
      <selection activeCell="J5" sqref="J5"/>
    </sheetView>
  </sheetViews>
  <sheetFormatPr defaultRowHeight="12.75" x14ac:dyDescent="0.2"/>
  <cols>
    <col min="1" max="1" width="22.7109375" bestFit="1" customWidth="1"/>
    <col min="2" max="2" width="19.7109375" customWidth="1"/>
  </cols>
  <sheetData>
    <row r="1" spans="1:2" ht="15" x14ac:dyDescent="0.25">
      <c r="A1" s="20" t="s">
        <v>18</v>
      </c>
      <c r="B1" s="20"/>
    </row>
    <row r="3" spans="1:2" x14ac:dyDescent="0.2">
      <c r="A3" t="s">
        <v>3</v>
      </c>
      <c r="B3" s="9">
        <f>'UMC Theatres Annual Revenue '!G4</f>
        <v>71756.25</v>
      </c>
    </row>
    <row r="4" spans="1:2" x14ac:dyDescent="0.2">
      <c r="A4" t="s">
        <v>4</v>
      </c>
      <c r="B4" s="9">
        <f>'UMC Theatres Annual Revenue '!G5</f>
        <v>104587.5</v>
      </c>
    </row>
    <row r="5" spans="1:2" x14ac:dyDescent="0.2">
      <c r="A5" t="s">
        <v>5</v>
      </c>
      <c r="B5" s="9">
        <f>'UMC Theatres Annual Revenue '!G6</f>
        <v>58875</v>
      </c>
    </row>
    <row r="6" spans="1:2" x14ac:dyDescent="0.2">
      <c r="A6" t="s">
        <v>6</v>
      </c>
      <c r="B6" s="9">
        <f>'UMC Theatres Annual Revenue '!G7</f>
        <v>146146</v>
      </c>
    </row>
    <row r="7" spans="1:2" x14ac:dyDescent="0.2">
      <c r="A7" t="s">
        <v>7</v>
      </c>
      <c r="B7" s="9">
        <f>'UMC Theatres Annual Revenue '!G8</f>
        <v>172042.5</v>
      </c>
    </row>
    <row r="8" spans="1:2" ht="15" x14ac:dyDescent="0.25">
      <c r="A8" s="10" t="s">
        <v>19</v>
      </c>
      <c r="B8" s="11">
        <f>SUM(B3:B7)</f>
        <v>553407.25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UMC Theatres Annual Revenue </vt:lpstr>
      <vt:lpstr>Comparison Sheet</vt:lpstr>
      <vt:lpstr>Sheet3</vt:lpstr>
    </vt:vector>
  </TitlesOfParts>
  <Company>University of Miami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Grauer</dc:creator>
  <cp:lastModifiedBy>user</cp:lastModifiedBy>
  <cp:lastPrinted>2018-02-14T19:20:34Z</cp:lastPrinted>
  <dcterms:created xsi:type="dcterms:W3CDTF">2000-06-13T18:13:48Z</dcterms:created>
  <dcterms:modified xsi:type="dcterms:W3CDTF">2021-03-01T19:34:30Z</dcterms:modified>
</cp:coreProperties>
</file>